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/>
  <mc:AlternateContent xmlns:mc="http://schemas.openxmlformats.org/markup-compatibility/2006">
    <mc:Choice Requires="x15">
      <x15ac:absPath xmlns:x15ac="http://schemas.microsoft.com/office/spreadsheetml/2010/11/ac" url="C:\Users\Sat\Desktop\"/>
    </mc:Choice>
  </mc:AlternateContent>
  <xr:revisionPtr revIDLastSave="0" documentId="8_{8281DC67-2FB7-4E8A-B4B3-9C337A492127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heet1" sheetId="1" r:id="rId1"/>
  </sheets>
  <definedNames>
    <definedName name="_xlnm._FilterDatabase" localSheetId="0" hidden="1">Sheet1!$A$2:$M$2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1" i="1" l="1"/>
  <c r="M6" i="1"/>
  <c r="M7" i="1"/>
  <c r="M3" i="1"/>
  <c r="M4" i="1"/>
  <c r="M8" i="1"/>
  <c r="M12" i="1"/>
  <c r="M9" i="1"/>
  <c r="M10" i="1"/>
  <c r="M5" i="1"/>
  <c r="G4" i="1"/>
  <c r="G10" i="1"/>
  <c r="G9" i="1"/>
  <c r="G12" i="1"/>
  <c r="G8" i="1"/>
  <c r="G3" i="1"/>
  <c r="G7" i="1"/>
  <c r="G6" i="1"/>
  <c r="G11" i="1"/>
  <c r="G5" i="1"/>
</calcChain>
</file>

<file path=xl/sharedStrings.xml><?xml version="1.0" encoding="utf-8"?>
<sst xmlns="http://schemas.openxmlformats.org/spreadsheetml/2006/main" count="83" uniqueCount="75">
  <si>
    <t>姓名</t>
  </si>
  <si>
    <t>学号</t>
  </si>
  <si>
    <t>班级</t>
  </si>
  <si>
    <t>年度志愿时长</t>
  </si>
  <si>
    <t>加权成绩</t>
  </si>
  <si>
    <t>专业排名</t>
  </si>
  <si>
    <t>综合测评等级至少“良好”</t>
  </si>
  <si>
    <t>0204144</t>
  </si>
  <si>
    <t>软件201班</t>
  </si>
  <si>
    <t>优秀</t>
  </si>
  <si>
    <t>李嘉欣</t>
  </si>
  <si>
    <t>0204392</t>
  </si>
  <si>
    <t>软件206班</t>
  </si>
  <si>
    <t>曾剑峰</t>
  </si>
  <si>
    <t>0214692</t>
  </si>
  <si>
    <t>软件211班</t>
  </si>
  <si>
    <t>叶嘉骏</t>
  </si>
  <si>
    <t>0214706</t>
  </si>
  <si>
    <t>软件212班</t>
  </si>
  <si>
    <t>缪睿菡</t>
  </si>
  <si>
    <t>0214805</t>
  </si>
  <si>
    <t>软件213班</t>
  </si>
  <si>
    <t>赖俊</t>
  </si>
  <si>
    <t>0223674</t>
  </si>
  <si>
    <t>软件222班</t>
  </si>
  <si>
    <t>周政</t>
  </si>
  <si>
    <t>0223263</t>
  </si>
  <si>
    <t>软件225班</t>
  </si>
  <si>
    <t>良好</t>
  </si>
  <si>
    <t>李赛</t>
  </si>
  <si>
    <t>0233938</t>
  </si>
  <si>
    <t>软件236班</t>
  </si>
  <si>
    <t>刘若洁</t>
  </si>
  <si>
    <t>0215135</t>
  </si>
  <si>
    <t>软件中外212班</t>
  </si>
  <si>
    <t>吴锡</t>
  </si>
  <si>
    <t>0214563</t>
  </si>
  <si>
    <t>物联网211班</t>
  </si>
  <si>
    <t>93.85577</t>
  </si>
  <si>
    <t>91.47727</t>
  </si>
  <si>
    <t>93.06306</t>
  </si>
  <si>
    <t>91.07692</t>
  </si>
  <si>
    <t>91.11</t>
  </si>
  <si>
    <t>87.75833</t>
  </si>
  <si>
    <t>89.625</t>
  </si>
  <si>
    <t>91.08081</t>
  </si>
  <si>
    <t>92.31313</t>
  </si>
  <si>
    <t>2023蓝桥杯省二＋1，国家励志奖学金＋0.2</t>
    <phoneticPr fontId="4" type="noConversion"/>
  </si>
  <si>
    <t>2023蓝桥杯国二＋3，国家励志奖学金＋0.2</t>
    <phoneticPr fontId="4" type="noConversion"/>
  </si>
  <si>
    <t>张铭健</t>
    <phoneticPr fontId="4" type="noConversion"/>
  </si>
  <si>
    <t>附加分</t>
    <phoneticPr fontId="4" type="noConversion"/>
  </si>
  <si>
    <r>
      <t xml:space="preserve">附加分细项
</t>
    </r>
    <r>
      <rPr>
        <b/>
        <sz val="8"/>
        <color rgb="FF000000"/>
        <rFont val="仿宋"/>
        <family val="3"/>
        <charset val="134"/>
      </rPr>
      <t>（2022-2023学年范围内的奖项才计分，每类仅限1项）</t>
    </r>
    <phoneticPr fontId="4" type="noConversion"/>
  </si>
  <si>
    <r>
      <t>校优秀学生＋0.2，2023数字贸易技能大赛团队</t>
    </r>
    <r>
      <rPr>
        <sz val="11"/>
        <color theme="1"/>
        <rFont val="等线"/>
        <family val="3"/>
        <charset val="134"/>
      </rPr>
      <t>Ⅲ</t>
    </r>
    <r>
      <rPr>
        <sz val="10"/>
        <color theme="1"/>
        <rFont val="等线"/>
        <family val="3"/>
        <charset val="134"/>
      </rPr>
      <t>类</t>
    </r>
    <r>
      <rPr>
        <sz val="11"/>
        <color theme="1"/>
        <rFont val="等线"/>
        <family val="3"/>
        <charset val="134"/>
        <scheme val="minor"/>
      </rPr>
      <t>国二（5排2）＋1.8</t>
    </r>
    <phoneticPr fontId="4" type="noConversion"/>
  </si>
  <si>
    <t>校级优秀学生干部＋0.2，2023数字贸易技能大赛团队Ⅲ类国二（5排4）＋1.4</t>
    <phoneticPr fontId="4" type="noConversion"/>
  </si>
  <si>
    <t>2023蓝桥杯省三＋0.5，校级优秀学生干部＋0.2</t>
    <phoneticPr fontId="4" type="noConversion"/>
  </si>
  <si>
    <t>二类竞赛蓝桥杯省三＋0.5
国家励志奖学金 +0.2分</t>
    <phoneticPr fontId="4" type="noConversion"/>
  </si>
  <si>
    <t>专家评委</t>
  </si>
  <si>
    <t>观众评委</t>
  </si>
  <si>
    <t>最终成绩</t>
    <phoneticPr fontId="4" type="noConversion"/>
  </si>
  <si>
    <t>排名</t>
    <phoneticPr fontId="4" type="noConversion"/>
  </si>
  <si>
    <t>蓝桥杯省赛三等奖+0.5，2022国家励志奖学金＋0.2</t>
    <phoneticPr fontId="4" type="noConversion"/>
  </si>
  <si>
    <t>大挑省一（排第六）1，软件著作权0.1，优秀学生0.2，实用新型专利0.2</t>
    <phoneticPr fontId="4" type="noConversion"/>
  </si>
  <si>
    <t>大挑省一（排第四）1.4，国家励志奖学金0.2</t>
    <phoneticPr fontId="4" type="noConversion"/>
  </si>
  <si>
    <t>自强之星候选人</t>
    <phoneticPr fontId="4" type="noConversion"/>
  </si>
  <si>
    <t>“自强之星科创团体”拟推荐团队</t>
    <phoneticPr fontId="4" type="noConversion"/>
  </si>
  <si>
    <t>推荐团队名称</t>
    <phoneticPr fontId="4" type="noConversion"/>
  </si>
  <si>
    <t>所属学院</t>
    <phoneticPr fontId="4" type="noConversion"/>
  </si>
  <si>
    <t>团体人数</t>
    <phoneticPr fontId="4" type="noConversion"/>
  </si>
  <si>
    <t>在学青年学生占比</t>
    <phoneticPr fontId="4" type="noConversion"/>
  </si>
  <si>
    <t>负责人姓名</t>
    <phoneticPr fontId="4" type="noConversion"/>
  </si>
  <si>
    <t>负责人职务</t>
    <phoneticPr fontId="4" type="noConversion"/>
  </si>
  <si>
    <t>芯创客团队</t>
    <phoneticPr fontId="4" type="noConversion"/>
  </si>
  <si>
    <t>软件与物联网工程学院</t>
    <phoneticPr fontId="4" type="noConversion"/>
  </si>
  <si>
    <t>黄磊</t>
    <phoneticPr fontId="4" type="noConversion"/>
  </si>
  <si>
    <t>芯创客社长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</si>
</sst>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等线"/>
      <charset val="134"/>
      <scheme val="minor"/>
    </font>
    <font>
      <b/>
      <sz val="14"/>
      <color theme="1"/>
      <name val="仿宋"/>
      <charset val="134"/>
    </font>
    <font>
      <sz val="10"/>
      <color rgb="FF000000"/>
      <name val="等线"/>
      <charset val="134"/>
      <scheme val="minor"/>
    </font>
    <font>
      <sz val="11"/>
      <color theme="1"/>
      <name val="等线"/>
      <charset val="134"/>
      <scheme val="minor"/>
    </font>
    <font>
      <sz val="9"/>
      <name val="等线"/>
      <family val="3"/>
      <charset val="134"/>
      <scheme val="minor"/>
    </font>
    <font>
      <sz val="11"/>
      <color theme="1"/>
      <name val="等线"/>
      <family val="3"/>
      <charset val="134"/>
      <scheme val="minor"/>
    </font>
    <font>
      <sz val="10"/>
      <color rgb="FF000000"/>
      <name val="等线"/>
      <family val="3"/>
      <charset val="134"/>
      <scheme val="minor"/>
    </font>
    <font>
      <b/>
      <sz val="12"/>
      <color theme="1"/>
      <name val="仿宋"/>
      <family val="3"/>
      <charset val="134"/>
    </font>
    <font>
      <b/>
      <sz val="11"/>
      <color rgb="FF000000"/>
      <name val="仿宋"/>
      <family val="3"/>
      <charset val="134"/>
    </font>
    <font>
      <b/>
      <sz val="11"/>
      <color theme="1"/>
      <name val="等线"/>
      <family val="3"/>
      <charset val="134"/>
      <scheme val="minor"/>
    </font>
    <font>
      <b/>
      <sz val="8"/>
      <color rgb="FF000000"/>
      <name val="仿宋"/>
      <family val="3"/>
      <charset val="134"/>
    </font>
    <font>
      <sz val="11"/>
      <color theme="1"/>
      <name val="等线"/>
      <family val="3"/>
      <charset val="134"/>
    </font>
    <font>
      <sz val="10"/>
      <color theme="1"/>
      <name val="等线"/>
      <family val="3"/>
      <charset val="134"/>
    </font>
    <font>
      <b/>
      <sz val="14"/>
      <color theme="1"/>
      <name val="仿宋"/>
      <family val="3"/>
      <charset val="134"/>
    </font>
    <font>
      <sz val="11"/>
      <name val="等线"/>
      <family val="3"/>
      <charset val="134"/>
      <scheme val="minor"/>
    </font>
    <font>
      <b/>
      <sz val="12"/>
      <color rgb="FF000000"/>
      <name val="华文细黑"/>
      <family val="3"/>
      <charset val="134"/>
    </font>
  </fonts>
  <fills count="7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>
      <alignment vertical="center"/>
    </xf>
  </cellStyleXfs>
  <cellXfs count="57">
    <xf numFmtId="0" fontId="0" fillId="0" borderId="0" xfId="0"/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9" fontId="0" fillId="0" borderId="0" xfId="0" applyNumberFormat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49" fontId="7" fillId="3" borderId="1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9" fontId="8" fillId="3" borderId="1" xfId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49" fontId="0" fillId="5" borderId="1" xfId="0" applyNumberForma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/>
    </xf>
    <xf numFmtId="9" fontId="0" fillId="5" borderId="1" xfId="0" applyNumberForma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49" fontId="0" fillId="6" borderId="1" xfId="0" applyNumberForma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center" vertical="center"/>
    </xf>
    <xf numFmtId="9" fontId="0" fillId="6" borderId="1" xfId="0" applyNumberForma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49" fontId="0" fillId="5" borderId="2" xfId="0" applyNumberFormat="1" applyFill="1" applyBorder="1" applyAlignment="1">
      <alignment horizontal="center" vertical="center"/>
    </xf>
    <xf numFmtId="0" fontId="9" fillId="5" borderId="2" xfId="0" applyFont="1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9" fontId="0" fillId="5" borderId="2" xfId="0" applyNumberForma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/>
    </xf>
    <xf numFmtId="0" fontId="14" fillId="5" borderId="2" xfId="0" applyFont="1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9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</cellXfs>
  <cellStyles count="2">
    <cellStyle name="百分比" xfId="1" builtinId="5"/>
    <cellStyle name="常规" xfId="0" builtinId="0"/>
  </cellStyles>
  <dxfs count="0"/>
  <tableStyles count="0" defaultTableStyle="TableStyleMedium2" defaultPivotStyle="PivotStyleLight16"/>
  <colors>
    <mruColors>
      <color rgb="FF00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2"/>
  <sheetViews>
    <sheetView tabSelected="1" zoomScaleNormal="100" workbookViewId="0">
      <selection activeCell="C20" sqref="C20"/>
    </sheetView>
  </sheetViews>
  <sheetFormatPr defaultColWidth="9" defaultRowHeight="13.8" x14ac:dyDescent="0.25"/>
  <cols>
    <col min="1" max="1" width="14.109375" style="2" customWidth="1"/>
    <col min="2" max="2" width="11.109375" style="2" customWidth="1"/>
    <col min="3" max="3" width="13.109375" style="1" customWidth="1"/>
    <col min="4" max="4" width="12.44140625" style="2" bestFit="1" customWidth="1"/>
    <col min="5" max="5" width="12.88671875" style="2" bestFit="1" customWidth="1"/>
    <col min="6" max="6" width="8.77734375" style="2" bestFit="1" customWidth="1"/>
    <col min="7" max="7" width="8.77734375" style="3" bestFit="1" customWidth="1"/>
    <col min="8" max="8" width="13.109375" style="2" customWidth="1"/>
    <col min="9" max="9" width="12.33203125" style="2" bestFit="1" customWidth="1"/>
    <col min="10" max="10" width="10.109375" style="2" bestFit="1" customWidth="1"/>
    <col min="11" max="11" width="44.77734375" style="2" bestFit="1" customWidth="1"/>
    <col min="12" max="12" width="6.88671875" style="2" bestFit="1" customWidth="1"/>
    <col min="13" max="13" width="12.33203125" style="2" bestFit="1" customWidth="1"/>
    <col min="14" max="14" width="5" style="2" bestFit="1" customWidth="1"/>
    <col min="15" max="16384" width="9" style="2"/>
  </cols>
  <sheetData>
    <row r="1" spans="1:14" ht="17.399999999999999" x14ac:dyDescent="0.25">
      <c r="A1" s="52" t="s">
        <v>63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</row>
    <row r="2" spans="1:14" ht="43.2" x14ac:dyDescent="0.25">
      <c r="A2" s="6" t="s">
        <v>59</v>
      </c>
      <c r="B2" s="4" t="s">
        <v>0</v>
      </c>
      <c r="C2" s="5" t="s">
        <v>1</v>
      </c>
      <c r="D2" s="4" t="s">
        <v>2</v>
      </c>
      <c r="E2" s="6" t="s">
        <v>3</v>
      </c>
      <c r="F2" s="7" t="s">
        <v>4</v>
      </c>
      <c r="G2" s="7" t="s">
        <v>5</v>
      </c>
      <c r="H2" s="6" t="s">
        <v>6</v>
      </c>
      <c r="I2" s="6" t="s">
        <v>56</v>
      </c>
      <c r="J2" s="6" t="s">
        <v>57</v>
      </c>
      <c r="K2" s="6" t="s">
        <v>51</v>
      </c>
      <c r="L2" s="6" t="s">
        <v>50</v>
      </c>
      <c r="M2" s="6" t="s">
        <v>58</v>
      </c>
      <c r="N2" s="6" t="s">
        <v>59</v>
      </c>
    </row>
    <row r="3" spans="1:14" ht="51" customHeight="1" x14ac:dyDescent="0.25">
      <c r="A3" s="19">
        <v>1</v>
      </c>
      <c r="B3" s="20" t="s">
        <v>19</v>
      </c>
      <c r="C3" s="21" t="s">
        <v>20</v>
      </c>
      <c r="D3" s="20" t="s">
        <v>21</v>
      </c>
      <c r="E3" s="22">
        <v>48</v>
      </c>
      <c r="F3" s="19" t="s">
        <v>42</v>
      </c>
      <c r="G3" s="23">
        <f>16/168</f>
        <v>9.5238095238095233E-2</v>
      </c>
      <c r="H3" s="24" t="s">
        <v>9</v>
      </c>
      <c r="I3" s="24">
        <v>94.333333333333329</v>
      </c>
      <c r="J3" s="24">
        <v>93.15625</v>
      </c>
      <c r="K3" s="25" t="s">
        <v>52</v>
      </c>
      <c r="L3" s="26">
        <v>2</v>
      </c>
      <c r="M3" s="9">
        <f t="shared" ref="M3:M12" si="0">F3*0.4+I3*0.4+J3*0.2+L3</f>
        <v>94.808583333333331</v>
      </c>
      <c r="N3" s="8">
        <v>1</v>
      </c>
    </row>
    <row r="4" spans="1:14" ht="27.6" x14ac:dyDescent="0.25">
      <c r="A4" s="19">
        <v>2</v>
      </c>
      <c r="B4" s="20" t="s">
        <v>32</v>
      </c>
      <c r="C4" s="21" t="s">
        <v>33</v>
      </c>
      <c r="D4" s="20" t="s">
        <v>34</v>
      </c>
      <c r="E4" s="22">
        <v>75</v>
      </c>
      <c r="F4" s="21" t="s">
        <v>45</v>
      </c>
      <c r="G4" s="23">
        <f>9/93</f>
        <v>9.6774193548387094E-2</v>
      </c>
      <c r="H4" s="24" t="s">
        <v>9</v>
      </c>
      <c r="I4" s="24">
        <v>95.666666666666671</v>
      </c>
      <c r="J4" s="24">
        <v>92.6875</v>
      </c>
      <c r="K4" s="25" t="s">
        <v>61</v>
      </c>
      <c r="L4" s="26">
        <v>1.5</v>
      </c>
      <c r="M4" s="9">
        <f t="shared" si="0"/>
        <v>94.736490666666668</v>
      </c>
      <c r="N4" s="8">
        <v>2</v>
      </c>
    </row>
    <row r="5" spans="1:14" ht="27.6" x14ac:dyDescent="0.25">
      <c r="A5" s="19">
        <v>3</v>
      </c>
      <c r="B5" s="27" t="s">
        <v>49</v>
      </c>
      <c r="C5" s="21" t="s">
        <v>7</v>
      </c>
      <c r="D5" s="20" t="s">
        <v>8</v>
      </c>
      <c r="E5" s="22">
        <v>52</v>
      </c>
      <c r="F5" s="19" t="s">
        <v>38</v>
      </c>
      <c r="G5" s="23">
        <f>11/120</f>
        <v>9.166666666666666E-2</v>
      </c>
      <c r="H5" s="24" t="s">
        <v>9</v>
      </c>
      <c r="I5" s="24">
        <v>94.666666666666671</v>
      </c>
      <c r="J5" s="24">
        <v>91.5625</v>
      </c>
      <c r="K5" s="25" t="s">
        <v>60</v>
      </c>
      <c r="L5" s="26">
        <v>0.7</v>
      </c>
      <c r="M5" s="9">
        <f t="shared" si="0"/>
        <v>94.421474666666668</v>
      </c>
      <c r="N5" s="8">
        <v>3</v>
      </c>
    </row>
    <row r="6" spans="1:14" x14ac:dyDescent="0.25">
      <c r="A6" s="11">
        <v>4</v>
      </c>
      <c r="B6" s="11" t="s">
        <v>13</v>
      </c>
      <c r="C6" s="12" t="s">
        <v>14</v>
      </c>
      <c r="D6" s="11" t="s">
        <v>15</v>
      </c>
      <c r="E6" s="13">
        <v>40</v>
      </c>
      <c r="F6" s="10" t="s">
        <v>40</v>
      </c>
      <c r="G6" s="14">
        <f>9/169</f>
        <v>5.3254437869822487E-2</v>
      </c>
      <c r="H6" s="15" t="s">
        <v>9</v>
      </c>
      <c r="I6" s="15">
        <v>94.666666666666671</v>
      </c>
      <c r="J6" s="15">
        <v>91.84375</v>
      </c>
      <c r="K6" s="16" t="s">
        <v>54</v>
      </c>
      <c r="L6" s="17">
        <v>0.7</v>
      </c>
      <c r="M6" s="9">
        <f t="shared" si="0"/>
        <v>94.16064066666668</v>
      </c>
      <c r="N6" s="8">
        <v>4</v>
      </c>
    </row>
    <row r="7" spans="1:14" ht="27.6" x14ac:dyDescent="0.25">
      <c r="A7" s="11">
        <v>5</v>
      </c>
      <c r="B7" s="11" t="s">
        <v>16</v>
      </c>
      <c r="C7" s="12" t="s">
        <v>17</v>
      </c>
      <c r="D7" s="11" t="s">
        <v>18</v>
      </c>
      <c r="E7" s="10">
        <v>29</v>
      </c>
      <c r="F7" s="10" t="s">
        <v>41</v>
      </c>
      <c r="G7" s="14">
        <f>5/56</f>
        <v>8.9285714285714288E-2</v>
      </c>
      <c r="H7" s="15" t="s">
        <v>9</v>
      </c>
      <c r="I7" s="15">
        <v>94</v>
      </c>
      <c r="J7" s="15">
        <v>92.40625</v>
      </c>
      <c r="K7" s="16" t="s">
        <v>53</v>
      </c>
      <c r="L7" s="17">
        <v>1.6</v>
      </c>
      <c r="M7" s="9">
        <f t="shared" si="0"/>
        <v>94.112017999999992</v>
      </c>
      <c r="N7" s="8">
        <v>5</v>
      </c>
    </row>
    <row r="8" spans="1:14" ht="28.95" customHeight="1" x14ac:dyDescent="0.25">
      <c r="A8" s="11">
        <v>6</v>
      </c>
      <c r="B8" s="11" t="s">
        <v>35</v>
      </c>
      <c r="C8" s="12" t="s">
        <v>36</v>
      </c>
      <c r="D8" s="11" t="s">
        <v>37</v>
      </c>
      <c r="E8" s="10">
        <v>39</v>
      </c>
      <c r="F8" s="12" t="s">
        <v>46</v>
      </c>
      <c r="G8" s="14">
        <f>3/111</f>
        <v>2.7027027027027029E-2</v>
      </c>
      <c r="H8" s="15" t="s">
        <v>9</v>
      </c>
      <c r="I8" s="15">
        <v>92.333333333333329</v>
      </c>
      <c r="J8" s="15">
        <v>91.25</v>
      </c>
      <c r="K8" s="16" t="s">
        <v>62</v>
      </c>
      <c r="L8" s="17">
        <v>1.6</v>
      </c>
      <c r="M8" s="9">
        <f t="shared" si="0"/>
        <v>93.708585333333332</v>
      </c>
      <c r="N8" s="8">
        <v>6</v>
      </c>
    </row>
    <row r="9" spans="1:14" ht="23.4" customHeight="1" x14ac:dyDescent="0.25">
      <c r="A9" s="11">
        <v>7</v>
      </c>
      <c r="B9" s="11" t="s">
        <v>25</v>
      </c>
      <c r="C9" s="12" t="s">
        <v>26</v>
      </c>
      <c r="D9" s="11" t="s">
        <v>27</v>
      </c>
      <c r="E9" s="13">
        <v>63</v>
      </c>
      <c r="F9" s="10" t="s">
        <v>44</v>
      </c>
      <c r="G9" s="14">
        <f>16/754</f>
        <v>2.1220159151193633E-2</v>
      </c>
      <c r="H9" s="15" t="s">
        <v>28</v>
      </c>
      <c r="I9" s="15">
        <v>90</v>
      </c>
      <c r="J9" s="15">
        <v>90.59375</v>
      </c>
      <c r="K9" s="18" t="s">
        <v>48</v>
      </c>
      <c r="L9" s="17">
        <v>3.2</v>
      </c>
      <c r="M9" s="9">
        <f t="shared" si="0"/>
        <v>93.168750000000003</v>
      </c>
      <c r="N9" s="8">
        <v>7</v>
      </c>
    </row>
    <row r="10" spans="1:14" x14ac:dyDescent="0.25">
      <c r="A10" s="11">
        <v>8</v>
      </c>
      <c r="B10" s="11" t="s">
        <v>29</v>
      </c>
      <c r="C10" s="12" t="s">
        <v>30</v>
      </c>
      <c r="D10" s="11" t="s">
        <v>31</v>
      </c>
      <c r="E10" s="10">
        <v>14</v>
      </c>
      <c r="F10" s="12">
        <v>93.79</v>
      </c>
      <c r="G10" s="14">
        <f>3/690</f>
        <v>4.3478260869565218E-3</v>
      </c>
      <c r="H10" s="10"/>
      <c r="I10" s="10">
        <v>90.666666666666671</v>
      </c>
      <c r="J10" s="10">
        <v>91.515625</v>
      </c>
      <c r="K10" s="10"/>
      <c r="L10" s="17"/>
      <c r="M10" s="9">
        <f t="shared" si="0"/>
        <v>92.085791666666665</v>
      </c>
      <c r="N10" s="8">
        <v>8</v>
      </c>
    </row>
    <row r="11" spans="1:14" ht="27.6" x14ac:dyDescent="0.25">
      <c r="A11" s="11">
        <v>9</v>
      </c>
      <c r="B11" s="11" t="s">
        <v>10</v>
      </c>
      <c r="C11" s="12" t="s">
        <v>11</v>
      </c>
      <c r="D11" s="11" t="s">
        <v>12</v>
      </c>
      <c r="E11" s="10">
        <v>30</v>
      </c>
      <c r="F11" s="10" t="s">
        <v>39</v>
      </c>
      <c r="G11" s="14">
        <f>29/120</f>
        <v>0.24166666666666667</v>
      </c>
      <c r="H11" s="15" t="s">
        <v>9</v>
      </c>
      <c r="I11" s="15">
        <v>90.333333333333329</v>
      </c>
      <c r="J11" s="15">
        <v>90.34375</v>
      </c>
      <c r="K11" s="16" t="s">
        <v>55</v>
      </c>
      <c r="L11" s="17">
        <v>0.7</v>
      </c>
      <c r="M11" s="9">
        <f t="shared" si="0"/>
        <v>91.492991333333336</v>
      </c>
      <c r="N11" s="8">
        <v>9</v>
      </c>
    </row>
    <row r="12" spans="1:14" x14ac:dyDescent="0.25">
      <c r="A12" s="28">
        <v>10</v>
      </c>
      <c r="B12" s="28" t="s">
        <v>22</v>
      </c>
      <c r="C12" s="29" t="s">
        <v>23</v>
      </c>
      <c r="D12" s="28" t="s">
        <v>24</v>
      </c>
      <c r="E12" s="30">
        <v>78.5</v>
      </c>
      <c r="F12" s="31" t="s">
        <v>43</v>
      </c>
      <c r="G12" s="32">
        <f>61/754</f>
        <v>8.0901856763925736E-2</v>
      </c>
      <c r="H12" s="33" t="s">
        <v>9</v>
      </c>
      <c r="I12" s="33">
        <v>92</v>
      </c>
      <c r="J12" s="33">
        <v>91.15625</v>
      </c>
      <c r="K12" s="34" t="s">
        <v>47</v>
      </c>
      <c r="L12" s="35">
        <v>1.2</v>
      </c>
      <c r="M12" s="36">
        <f t="shared" si="0"/>
        <v>91.334582000000012</v>
      </c>
      <c r="N12" s="37">
        <v>10</v>
      </c>
    </row>
    <row r="13" spans="1:14" ht="17.399999999999999" x14ac:dyDescent="0.25">
      <c r="A13" s="54" t="s">
        <v>64</v>
      </c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</row>
    <row r="14" spans="1:14" ht="52.2" x14ac:dyDescent="0.25">
      <c r="A14" s="48" t="s">
        <v>65</v>
      </c>
      <c r="B14" s="6" t="s">
        <v>71</v>
      </c>
      <c r="C14" s="48" t="s">
        <v>66</v>
      </c>
      <c r="D14" s="6" t="s">
        <v>72</v>
      </c>
      <c r="E14" s="48" t="s">
        <v>67</v>
      </c>
      <c r="F14" s="6">
        <v>23</v>
      </c>
      <c r="G14" s="48" t="s">
        <v>68</v>
      </c>
      <c r="H14" s="6">
        <v>95.6</v>
      </c>
      <c r="I14" s="48" t="s">
        <v>69</v>
      </c>
      <c r="J14" s="6" t="s">
        <v>73</v>
      </c>
      <c r="K14" s="48" t="s">
        <v>70</v>
      </c>
      <c r="L14" s="56" t="s">
        <v>74</v>
      </c>
      <c r="M14" s="56"/>
      <c r="N14" s="56"/>
    </row>
    <row r="15" spans="1:14" x14ac:dyDescent="0.25">
      <c r="A15" s="49"/>
      <c r="B15" s="49"/>
      <c r="C15" s="50"/>
      <c r="D15" s="50"/>
      <c r="F15" s="50"/>
      <c r="G15" s="50"/>
      <c r="H15" s="51"/>
      <c r="I15" s="51"/>
      <c r="L15" s="41"/>
    </row>
    <row r="16" spans="1:14" x14ac:dyDescent="0.25">
      <c r="A16" s="38"/>
      <c r="B16" s="38"/>
      <c r="D16" s="38"/>
      <c r="F16" s="1"/>
      <c r="L16" s="41"/>
    </row>
    <row r="17" spans="1:11" x14ac:dyDescent="0.25">
      <c r="A17" s="38"/>
      <c r="B17" s="38"/>
      <c r="D17" s="38"/>
      <c r="E17" s="42"/>
      <c r="H17" s="39"/>
      <c r="I17" s="39"/>
      <c r="J17" s="39"/>
      <c r="K17" s="43"/>
    </row>
    <row r="18" spans="1:11" x14ac:dyDescent="0.25">
      <c r="A18" s="38"/>
      <c r="B18" s="44"/>
      <c r="C18" s="45"/>
      <c r="D18" s="44"/>
      <c r="H18" s="43"/>
      <c r="I18" s="43"/>
      <c r="J18" s="43"/>
      <c r="K18" s="43"/>
    </row>
    <row r="19" spans="1:11" x14ac:dyDescent="0.25">
      <c r="A19" s="38"/>
      <c r="B19" s="38"/>
      <c r="D19" s="38"/>
      <c r="F19" s="1"/>
    </row>
    <row r="20" spans="1:11" x14ac:dyDescent="0.25">
      <c r="A20" s="38"/>
      <c r="B20" s="38"/>
      <c r="D20" s="38"/>
      <c r="F20" s="1"/>
      <c r="G20" s="46"/>
    </row>
    <row r="21" spans="1:11" x14ac:dyDescent="0.25">
      <c r="A21" s="38"/>
      <c r="B21" s="38"/>
      <c r="D21" s="38"/>
      <c r="E21" s="42"/>
      <c r="H21" s="39"/>
      <c r="I21" s="39"/>
      <c r="J21" s="39"/>
      <c r="K21" s="43"/>
    </row>
    <row r="22" spans="1:11" x14ac:dyDescent="0.25">
      <c r="A22" s="38"/>
      <c r="B22" s="38"/>
      <c r="D22" s="38"/>
      <c r="E22" s="42"/>
      <c r="H22" s="39"/>
      <c r="I22" s="39"/>
      <c r="J22" s="39"/>
      <c r="K22" s="43"/>
    </row>
    <row r="23" spans="1:11" x14ac:dyDescent="0.25">
      <c r="A23" s="38"/>
      <c r="B23" s="38"/>
      <c r="D23" s="44"/>
      <c r="F23" s="1"/>
    </row>
    <row r="24" spans="1:11" x14ac:dyDescent="0.25">
      <c r="A24" s="38"/>
      <c r="B24" s="38"/>
      <c r="D24" s="38"/>
      <c r="F24" s="1"/>
      <c r="G24" s="46"/>
    </row>
    <row r="25" spans="1:11" x14ac:dyDescent="0.25">
      <c r="A25" s="38"/>
      <c r="B25" s="38"/>
      <c r="D25" s="38"/>
      <c r="F25" s="1"/>
    </row>
    <row r="26" spans="1:11" x14ac:dyDescent="0.25">
      <c r="A26" s="38"/>
      <c r="B26" s="38"/>
      <c r="D26" s="38"/>
      <c r="F26" s="1"/>
    </row>
    <row r="27" spans="1:11" x14ac:dyDescent="0.25">
      <c r="A27" s="38"/>
      <c r="B27" s="38"/>
      <c r="D27" s="38"/>
      <c r="F27" s="1"/>
      <c r="H27" s="39"/>
      <c r="I27" s="39"/>
      <c r="J27" s="39"/>
      <c r="K27" s="40"/>
    </row>
    <row r="28" spans="1:11" x14ac:dyDescent="0.25">
      <c r="A28" s="38"/>
      <c r="B28" s="38"/>
      <c r="D28" s="38"/>
      <c r="E28" s="42"/>
      <c r="H28" s="39"/>
      <c r="I28" s="39"/>
      <c r="J28" s="39"/>
      <c r="K28" s="43"/>
    </row>
    <row r="29" spans="1:11" x14ac:dyDescent="0.25">
      <c r="A29" s="38"/>
      <c r="B29" s="38"/>
      <c r="D29" s="38"/>
      <c r="F29" s="1"/>
    </row>
    <row r="30" spans="1:11" x14ac:dyDescent="0.25">
      <c r="A30" s="38"/>
      <c r="B30" s="38"/>
      <c r="D30" s="38"/>
      <c r="F30" s="45"/>
      <c r="G30" s="46"/>
    </row>
    <row r="31" spans="1:11" x14ac:dyDescent="0.25">
      <c r="A31" s="38"/>
      <c r="B31" s="38"/>
      <c r="D31" s="38"/>
      <c r="E31" s="42"/>
      <c r="F31" s="1"/>
      <c r="H31" s="39"/>
      <c r="I31" s="39"/>
      <c r="J31" s="39"/>
      <c r="K31" s="47"/>
    </row>
    <row r="32" spans="1:11" x14ac:dyDescent="0.25">
      <c r="A32" s="38"/>
      <c r="B32" s="38"/>
      <c r="D32" s="38"/>
      <c r="F32" s="1"/>
    </row>
  </sheetData>
  <mergeCells count="7">
    <mergeCell ref="A15:B15"/>
    <mergeCell ref="C15:D15"/>
    <mergeCell ref="F15:G15"/>
    <mergeCell ref="H15:I15"/>
    <mergeCell ref="A1:N1"/>
    <mergeCell ref="A13:N13"/>
    <mergeCell ref="L14:N14"/>
  </mergeCells>
  <phoneticPr fontId="4" type="noConversion"/>
  <dataValidations count="1">
    <dataValidation type="list" allowBlank="1" showErrorMessage="1" sqref="H15 J15" xr:uid="{00000000-0002-0000-0000-000000000000}">
      <formula1>"优秀,良好,合格,不合格"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离酱酱酱酱</dc:creator>
  <cp:lastModifiedBy>艳群 周</cp:lastModifiedBy>
  <dcterms:created xsi:type="dcterms:W3CDTF">2015-06-05T18:19:00Z</dcterms:created>
  <dcterms:modified xsi:type="dcterms:W3CDTF">2024-02-04T09:20:09Z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BBD2502C6E1A44FB83A6CBF1756FBFB7_13</vt:lpwstr>
  </property>
</Properties>
</file>